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<sst xmlns="http://schemas.openxmlformats.org/spreadsheetml/2006/main" count="48" uniqueCount="43">
  <si>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</si>
  <si>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</si>
  <si>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</si>
  <si>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</si>
  <si>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</si>
  <si>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</si>
  <si>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</si>
  <si>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</si>
  <si>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</si>
  <si>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</si>
  <si>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</si>
  <si>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</si>
  <si>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</si>
  <si>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</si>
  <si>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</si>
  <si>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</si>
  <si>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</si>
  <si>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</si>
  <si>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</si>
  <si>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</si>
  <si>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</si>
  <si>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</si>
  <si>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</si>
  <si>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</si>
  <si>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</si>
  <si>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</si>
  <si>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</si>
  <si>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Termegan Liliana</t>
  </si>
  <si>
    <t>contractata</t>
  </si>
  <si>
    <t>Total suma contractata  recalculat</t>
  </si>
  <si>
    <t xml:space="preserve">Total suma </t>
  </si>
  <si>
    <t>recalculata</t>
  </si>
  <si>
    <t>Criteriul de resurse 50%</t>
  </si>
  <si>
    <t>evaluare  recalculat</t>
  </si>
  <si>
    <t>Sef.Serv.Decontare serv.medicale</t>
  </si>
  <si>
    <t>ec.Dinca Agnes</t>
  </si>
  <si>
    <t>ec Toader Sanda</t>
  </si>
  <si>
    <t>Spitalul Orasenesc Gaesti</t>
  </si>
  <si>
    <t>Almina Trading S.A Tgv.</t>
  </si>
  <si>
    <t>CASA DE ASIGURARI DE SANATATE DAMBOVITA</t>
  </si>
  <si>
    <t>biolog, cu data de 01.09.2018.</t>
  </si>
  <si>
    <r>
      <t>Lista furnizorilor de analize medicale de laborator din jud.Dambovita si sumele recalculate pentru perioada 01 septembrie- 31 decembrie 2018</t>
    </r>
    <r>
      <rPr>
        <sz val="10"/>
        <rFont val="Times New Roman"/>
        <family val="1"/>
      </rPr>
      <t>,utilizand criteriile din anexa 19 la Ordinul MS/CNAS nr. 397/836/2018,ca urmare a incetarii activitatii d-nei Tiu Daniela Florentina , biolog principal la S.C. PROMED SYSTEM S.R.L</t>
    </r>
  </si>
  <si>
    <t>Nota: la SC Promed System SRL s-a diminuat cu 10 (de la 575,7 la 565,7) nr.de puncte de la criteriul 1,ca urmare a inlocuirii d-nei Tiu Daniela Florentina, biolog principal cu d-na Ilinca Ecaterina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</si>
</sst>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justify"/>
    </xf>
    <xf numFmtId="4" fontId="1" fillId="0" borderId="12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justify"/>
    </xf>
    <xf numFmtId="4" fontId="2" fillId="0" borderId="15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vertical="justify"/>
    </xf>
    <xf numFmtId="4" fontId="1" fillId="10" borderId="10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top" wrapText="1"/>
    </xf>
    <xf numFmtId="3" fontId="1" fillId="25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1" fontId="2" fillId="0" borderId="19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46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12.7109375" style="7" customWidth="1"/>
    <col min="4" max="4" width="11.7109375" style="7" customWidth="1"/>
    <col min="5" max="5" width="10.8515625" style="7" customWidth="1"/>
    <col min="6" max="6" width="8.7109375" style="7" customWidth="1"/>
    <col min="7" max="7" width="10.421875" style="7" customWidth="1"/>
    <col min="8" max="8" width="9.421875" style="3" customWidth="1"/>
    <col min="9" max="10" width="9.00390625" style="3" customWidth="1"/>
    <col min="11" max="11" width="12.7109375" style="3" customWidth="1"/>
    <col min="12" max="16384" width="9.140625" style="1" customWidth="1"/>
  </cols>
  <sheetData>
    <row r="1" ht="12.75">
      <c r="A1" s="1" t="s">
        <v>39</v>
      </c>
    </row>
    <row r="3" spans="1:11" ht="12.75">
      <c r="A3" s="58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4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29"/>
      <c r="M4" s="29"/>
      <c r="N4" s="29"/>
    </row>
    <row r="5" spans="1:11" ht="12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12" customFormat="1" ht="18.75" customHeight="1">
      <c r="A6" s="60" t="s">
        <v>0</v>
      </c>
      <c r="B6" s="67" t="s">
        <v>29</v>
      </c>
      <c r="C6" s="32" t="s">
        <v>30</v>
      </c>
      <c r="D6" s="42">
        <v>1</v>
      </c>
      <c r="E6" s="43"/>
      <c r="F6" s="63">
        <v>1</v>
      </c>
      <c r="G6" s="64"/>
      <c r="H6" s="69">
        <v>2</v>
      </c>
      <c r="I6" s="70"/>
      <c r="J6" s="70"/>
      <c r="K6" s="71"/>
    </row>
    <row r="7" spans="1:11" s="12" customFormat="1" ht="31.5" customHeight="1">
      <c r="A7" s="61"/>
      <c r="B7" s="68"/>
      <c r="C7" s="33" t="s">
        <v>28</v>
      </c>
      <c r="D7" s="44" t="s">
        <v>32</v>
      </c>
      <c r="E7" s="40" t="s">
        <v>33</v>
      </c>
      <c r="F7" s="65" t="s">
        <v>19</v>
      </c>
      <c r="G7" s="66"/>
      <c r="H7" s="72" t="s">
        <v>18</v>
      </c>
      <c r="I7" s="73"/>
      <c r="J7" s="73"/>
      <c r="K7" s="49"/>
    </row>
    <row r="8" spans="1:11" s="28" customFormat="1" ht="21" customHeight="1">
      <c r="A8" s="61"/>
      <c r="B8" s="38"/>
      <c r="C8" s="41" t="s">
        <v>31</v>
      </c>
      <c r="D8" s="39"/>
      <c r="E8" s="45">
        <v>0.5</v>
      </c>
      <c r="F8" s="23"/>
      <c r="G8" s="24">
        <v>0.5</v>
      </c>
      <c r="H8" s="23"/>
      <c r="I8" s="25">
        <v>0.25</v>
      </c>
      <c r="J8" s="26"/>
      <c r="K8" s="27">
        <v>0.25</v>
      </c>
    </row>
    <row r="9" spans="1:11" s="12" customFormat="1" ht="12.75">
      <c r="A9" s="62"/>
      <c r="B9" s="37">
        <v>1537560</v>
      </c>
      <c r="C9" s="34">
        <v>1537560</v>
      </c>
      <c r="D9" s="46" t="s">
        <v>1</v>
      </c>
      <c r="E9" s="46" t="s">
        <v>4</v>
      </c>
      <c r="F9" s="13" t="s">
        <v>2</v>
      </c>
      <c r="G9" s="13" t="s">
        <v>4</v>
      </c>
      <c r="H9" s="13" t="s">
        <v>1</v>
      </c>
      <c r="I9" s="13" t="s">
        <v>4</v>
      </c>
      <c r="J9" s="15" t="s">
        <v>1</v>
      </c>
      <c r="K9" s="15" t="s">
        <v>4</v>
      </c>
    </row>
    <row r="10" spans="1:11" s="12" customFormat="1" ht="12.75" customHeight="1">
      <c r="A10" s="14"/>
      <c r="B10" s="16"/>
      <c r="C10" s="35"/>
      <c r="D10" s="35"/>
      <c r="E10" s="35"/>
      <c r="F10" s="13"/>
      <c r="G10" s="13"/>
      <c r="H10" s="50" t="s">
        <v>22</v>
      </c>
      <c r="I10" s="51"/>
      <c r="J10" s="52" t="s">
        <v>23</v>
      </c>
      <c r="K10" s="53"/>
    </row>
    <row r="11" spans="1:11" s="22" customFormat="1" ht="15" customHeight="1">
      <c r="A11" s="20"/>
      <c r="B11" s="16"/>
      <c r="C11" s="35"/>
      <c r="D11" s="35"/>
      <c r="E11" s="35">
        <v>768780</v>
      </c>
      <c r="F11" s="21"/>
      <c r="G11" s="21">
        <v>768780</v>
      </c>
      <c r="H11" s="54">
        <v>384390</v>
      </c>
      <c r="I11" s="55"/>
      <c r="J11" s="56">
        <v>384390</v>
      </c>
      <c r="K11" s="57"/>
    </row>
    <row r="12" spans="1:11" ht="12.75">
      <c r="A12" s="2" t="s">
        <v>24</v>
      </c>
      <c r="B12" s="18">
        <f>E12+I12+K12</f>
        <v>208798.061972</v>
      </c>
      <c r="C12" s="18">
        <f>E12-G12</f>
        <v>184.22873999999138</v>
      </c>
      <c r="D12" s="47">
        <v>1524</v>
      </c>
      <c r="E12" s="18">
        <f>D12*$E$25</f>
        <v>147009.387972</v>
      </c>
      <c r="F12" s="5">
        <v>1524</v>
      </c>
      <c r="G12" s="17">
        <f aca="true" t="shared" si="0" ref="G12:G23">F12*$G$25</f>
        <v>146825.159232</v>
      </c>
      <c r="H12" s="10">
        <v>144</v>
      </c>
      <c r="I12" s="19">
        <f aca="true" t="shared" si="1" ref="I12:I23">ROUND($H$25*H12,2)</f>
        <v>36391.95</v>
      </c>
      <c r="J12" s="30">
        <v>480</v>
      </c>
      <c r="K12" s="19">
        <f aca="true" t="shared" si="2" ref="K12:K23">ROUND($J$25*J12,3)</f>
        <v>25396.724</v>
      </c>
    </row>
    <row r="13" spans="1:11" ht="12.75">
      <c r="A13" s="2" t="s">
        <v>12</v>
      </c>
      <c r="B13" s="18">
        <f aca="true" t="shared" si="3" ref="B13:B23">E13+I13+K13</f>
        <v>142793.41488181</v>
      </c>
      <c r="C13" s="18">
        <f aca="true" t="shared" si="4" ref="C13:C23">E13-G13</f>
        <v>90.15240644999722</v>
      </c>
      <c r="D13" s="47">
        <v>745.77</v>
      </c>
      <c r="E13" s="18">
        <f aca="true" t="shared" si="5" ref="E13:E23">D13*$E$25</f>
        <v>71939.10188181</v>
      </c>
      <c r="F13" s="5">
        <v>745.77</v>
      </c>
      <c r="G13" s="17">
        <f t="shared" si="0"/>
        <v>71848.94947536</v>
      </c>
      <c r="H13" s="10">
        <v>138</v>
      </c>
      <c r="I13" s="19">
        <f t="shared" si="1"/>
        <v>34875.62</v>
      </c>
      <c r="J13" s="30">
        <v>680</v>
      </c>
      <c r="K13" s="19">
        <f t="shared" si="2"/>
        <v>35978.693</v>
      </c>
    </row>
    <row r="14" spans="1:11" ht="14.25" customHeight="1">
      <c r="A14" s="2" t="s">
        <v>38</v>
      </c>
      <c r="B14" s="18">
        <f t="shared" si="3"/>
        <v>152928.72392818998</v>
      </c>
      <c r="C14" s="18">
        <f t="shared" si="4"/>
        <v>123.8140435499954</v>
      </c>
      <c r="D14" s="47">
        <v>1024.23</v>
      </c>
      <c r="E14" s="18">
        <f t="shared" si="5"/>
        <v>98800.14792819</v>
      </c>
      <c r="F14" s="5">
        <v>1024.23</v>
      </c>
      <c r="G14" s="17">
        <f t="shared" si="0"/>
        <v>98676.33388464</v>
      </c>
      <c r="H14" s="10">
        <v>143</v>
      </c>
      <c r="I14" s="19">
        <f t="shared" si="1"/>
        <v>36139.23</v>
      </c>
      <c r="J14" s="30">
        <v>340</v>
      </c>
      <c r="K14" s="19">
        <f t="shared" si="2"/>
        <v>17989.346</v>
      </c>
    </row>
    <row r="15" spans="1:11" ht="12.75">
      <c r="A15" s="2" t="s">
        <v>9</v>
      </c>
      <c r="B15" s="18">
        <f t="shared" si="3"/>
        <v>221495.47688454</v>
      </c>
      <c r="C15" s="18">
        <f t="shared" si="4"/>
        <v>145.92995429999428</v>
      </c>
      <c r="D15" s="47">
        <v>1207.18</v>
      </c>
      <c r="E15" s="18">
        <f t="shared" si="5"/>
        <v>116448.02688454</v>
      </c>
      <c r="F15" s="5">
        <v>1207.18</v>
      </c>
      <c r="G15" s="17">
        <f t="shared" si="0"/>
        <v>116302.09693024</v>
      </c>
      <c r="H15" s="10">
        <v>157</v>
      </c>
      <c r="I15" s="19">
        <f t="shared" si="1"/>
        <v>39677.34</v>
      </c>
      <c r="J15" s="30">
        <v>1235.5</v>
      </c>
      <c r="K15" s="19">
        <f t="shared" si="2"/>
        <v>65370.11</v>
      </c>
    </row>
    <row r="16" spans="1:11" ht="12.75">
      <c r="A16" s="2" t="s">
        <v>8</v>
      </c>
      <c r="B16" s="18">
        <f t="shared" si="3"/>
        <v>107953.7739421</v>
      </c>
      <c r="C16" s="18">
        <f t="shared" si="4"/>
        <v>-895.0350354999973</v>
      </c>
      <c r="D16" s="47">
        <v>565.7</v>
      </c>
      <c r="E16" s="18">
        <f t="shared" si="5"/>
        <v>54569.0359421</v>
      </c>
      <c r="F16" s="5">
        <v>575.7</v>
      </c>
      <c r="G16" s="17">
        <f t="shared" si="0"/>
        <v>55464.0709776</v>
      </c>
      <c r="H16" s="10">
        <v>103</v>
      </c>
      <c r="I16" s="19">
        <f t="shared" si="1"/>
        <v>26030.35</v>
      </c>
      <c r="J16" s="30">
        <v>517</v>
      </c>
      <c r="K16" s="19">
        <f t="shared" si="2"/>
        <v>27354.388</v>
      </c>
    </row>
    <row r="17" spans="1:11" ht="12.75">
      <c r="A17" s="2" t="s">
        <v>13</v>
      </c>
      <c r="B17" s="18">
        <f t="shared" si="3"/>
        <v>163892.08656337002</v>
      </c>
      <c r="C17" s="18">
        <f t="shared" si="4"/>
        <v>86.10517665000225</v>
      </c>
      <c r="D17" s="47">
        <v>712.29</v>
      </c>
      <c r="E17" s="18">
        <f t="shared" si="5"/>
        <v>68709.52556337</v>
      </c>
      <c r="F17" s="5">
        <v>712.29</v>
      </c>
      <c r="G17" s="17">
        <f t="shared" si="0"/>
        <v>68623.42038672</v>
      </c>
      <c r="H17" s="10">
        <v>159</v>
      </c>
      <c r="I17" s="19">
        <f t="shared" si="1"/>
        <v>40182.78</v>
      </c>
      <c r="J17" s="30">
        <v>1039.5</v>
      </c>
      <c r="K17" s="19">
        <f t="shared" si="2"/>
        <v>54999.781</v>
      </c>
    </row>
    <row r="18" spans="1:11" ht="12.75">
      <c r="A18" s="2" t="s">
        <v>10</v>
      </c>
      <c r="B18" s="18">
        <f t="shared" si="3"/>
        <v>87784.81573262</v>
      </c>
      <c r="C18" s="18">
        <f t="shared" si="4"/>
        <v>56.15591790000326</v>
      </c>
      <c r="D18" s="47">
        <v>464.54</v>
      </c>
      <c r="E18" s="18">
        <f t="shared" si="5"/>
        <v>44810.85373262</v>
      </c>
      <c r="F18" s="5">
        <v>464.54</v>
      </c>
      <c r="G18" s="17">
        <f t="shared" si="0"/>
        <v>44754.69781472</v>
      </c>
      <c r="H18" s="10">
        <v>93</v>
      </c>
      <c r="I18" s="19">
        <f t="shared" si="1"/>
        <v>23503.14</v>
      </c>
      <c r="J18" s="30">
        <v>368</v>
      </c>
      <c r="K18" s="19">
        <f t="shared" si="2"/>
        <v>19470.822</v>
      </c>
    </row>
    <row r="19" spans="1:11" ht="12.75">
      <c r="A19" s="2" t="s">
        <v>15</v>
      </c>
      <c r="B19" s="18">
        <f t="shared" si="3"/>
        <v>87301.83824419</v>
      </c>
      <c r="C19" s="18">
        <f t="shared" si="4"/>
        <v>47.89826354999968</v>
      </c>
      <c r="D19" s="47">
        <v>396.23</v>
      </c>
      <c r="E19" s="18">
        <f t="shared" si="5"/>
        <v>38221.47624419</v>
      </c>
      <c r="F19" s="5">
        <v>396.23</v>
      </c>
      <c r="G19" s="17">
        <f t="shared" si="0"/>
        <v>38173.57798064</v>
      </c>
      <c r="H19" s="10">
        <v>118</v>
      </c>
      <c r="I19" s="19">
        <f t="shared" si="1"/>
        <v>29821.18</v>
      </c>
      <c r="J19" s="30">
        <v>364</v>
      </c>
      <c r="K19" s="19">
        <f t="shared" si="2"/>
        <v>19259.182</v>
      </c>
    </row>
    <row r="20" spans="1:11" ht="12.75">
      <c r="A20" s="2" t="s">
        <v>11</v>
      </c>
      <c r="B20" s="18">
        <f t="shared" si="3"/>
        <v>89681.15099038</v>
      </c>
      <c r="C20" s="18">
        <v>40</v>
      </c>
      <c r="D20" s="47">
        <v>326.46</v>
      </c>
      <c r="E20" s="18">
        <f t="shared" si="5"/>
        <v>31491.262990379997</v>
      </c>
      <c r="F20" s="5">
        <v>326.46</v>
      </c>
      <c r="G20" s="17">
        <f t="shared" si="0"/>
        <v>31451.798873279997</v>
      </c>
      <c r="H20" s="10">
        <v>115</v>
      </c>
      <c r="I20" s="19">
        <f t="shared" si="1"/>
        <v>29063.02</v>
      </c>
      <c r="J20" s="30">
        <v>550.5</v>
      </c>
      <c r="K20" s="19">
        <f t="shared" si="2"/>
        <v>29126.868</v>
      </c>
    </row>
    <row r="21" spans="1:11" ht="12.75">
      <c r="A21" s="2" t="s">
        <v>7</v>
      </c>
      <c r="B21" s="18">
        <f t="shared" si="3"/>
        <v>106666.91309484</v>
      </c>
      <c r="C21" s="18">
        <f t="shared" si="4"/>
        <v>52.25616780000564</v>
      </c>
      <c r="D21" s="47">
        <v>432.28</v>
      </c>
      <c r="E21" s="18">
        <f t="shared" si="5"/>
        <v>41698.96209484</v>
      </c>
      <c r="F21" s="5">
        <v>432.28</v>
      </c>
      <c r="G21" s="17">
        <f t="shared" si="0"/>
        <v>41646.70592703999</v>
      </c>
      <c r="H21" s="10">
        <v>119</v>
      </c>
      <c r="I21" s="19">
        <f t="shared" si="1"/>
        <v>30073.91</v>
      </c>
      <c r="J21" s="30">
        <v>659.5</v>
      </c>
      <c r="K21" s="19">
        <f t="shared" si="2"/>
        <v>34894.041</v>
      </c>
    </row>
    <row r="22" spans="1:11" ht="12.75">
      <c r="A22" s="2" t="s">
        <v>25</v>
      </c>
      <c r="B22" s="18">
        <f t="shared" si="3"/>
        <v>91881.09728846</v>
      </c>
      <c r="C22" s="18">
        <f t="shared" si="4"/>
        <v>28.26533070000005</v>
      </c>
      <c r="D22" s="47">
        <v>233.82</v>
      </c>
      <c r="E22" s="18">
        <f t="shared" si="5"/>
        <v>22554.94428846</v>
      </c>
      <c r="F22" s="5">
        <v>233.82</v>
      </c>
      <c r="G22" s="17">
        <f t="shared" si="0"/>
        <v>22526.67895776</v>
      </c>
      <c r="H22" s="10">
        <v>133</v>
      </c>
      <c r="I22" s="19">
        <f t="shared" si="1"/>
        <v>33612.01</v>
      </c>
      <c r="J22" s="30">
        <v>675</v>
      </c>
      <c r="K22" s="19">
        <f t="shared" si="2"/>
        <v>35714.143</v>
      </c>
    </row>
    <row r="23" spans="1:11" ht="12.75">
      <c r="A23" s="2" t="s">
        <v>37</v>
      </c>
      <c r="B23" s="18">
        <f t="shared" si="3"/>
        <v>76382.6480316</v>
      </c>
      <c r="C23" s="18">
        <f t="shared" si="4"/>
        <v>40.76242199999979</v>
      </c>
      <c r="D23" s="47">
        <v>337.2</v>
      </c>
      <c r="E23" s="18">
        <f t="shared" si="5"/>
        <v>32527.274031599998</v>
      </c>
      <c r="F23" s="5">
        <v>337.2</v>
      </c>
      <c r="G23" s="17">
        <f t="shared" si="0"/>
        <v>32486.5116096</v>
      </c>
      <c r="H23" s="10">
        <v>99</v>
      </c>
      <c r="I23" s="19">
        <f t="shared" si="1"/>
        <v>25019.47</v>
      </c>
      <c r="J23" s="30">
        <v>356</v>
      </c>
      <c r="K23" s="19">
        <f t="shared" si="2"/>
        <v>18835.904</v>
      </c>
    </row>
    <row r="24" spans="1:11" ht="25.5">
      <c r="A24" s="11" t="s">
        <v>5</v>
      </c>
      <c r="B24" s="8">
        <f>SUM(B12:B23)</f>
        <v>1537560.0015541</v>
      </c>
      <c r="C24" s="48">
        <v>0</v>
      </c>
      <c r="D24" s="8">
        <f aca="true" t="shared" si="6" ref="D24:K24">SUM(D12:D23)</f>
        <v>7969.7</v>
      </c>
      <c r="E24" s="8">
        <f t="shared" si="6"/>
        <v>768779.9995541</v>
      </c>
      <c r="F24" s="8">
        <f t="shared" si="6"/>
        <v>7979.7</v>
      </c>
      <c r="G24" s="8">
        <f t="shared" si="6"/>
        <v>768780.0020495999</v>
      </c>
      <c r="H24" s="8">
        <f t="shared" si="6"/>
        <v>1521</v>
      </c>
      <c r="I24" s="8">
        <f t="shared" si="6"/>
        <v>384390</v>
      </c>
      <c r="J24" s="8">
        <f t="shared" si="6"/>
        <v>7265</v>
      </c>
      <c r="K24" s="8">
        <f t="shared" si="6"/>
        <v>384390.0019999999</v>
      </c>
    </row>
    <row r="25" spans="1:11" ht="12.75">
      <c r="A25" s="2" t="s">
        <v>3</v>
      </c>
      <c r="B25" s="6"/>
      <c r="C25" s="6"/>
      <c r="D25" s="6"/>
      <c r="E25" s="6">
        <f>ROUND(E11/D24,6)</f>
        <v>96.462853</v>
      </c>
      <c r="F25" s="9"/>
      <c r="G25" s="9">
        <f>ROUND(G11/F24,6)</f>
        <v>96.341968</v>
      </c>
      <c r="H25" s="4">
        <f>ROUND(B9*25%/H24,6)</f>
        <v>252.721893</v>
      </c>
      <c r="I25" s="4"/>
      <c r="J25" s="4">
        <f>ROUND(B9*25%/J24,6)</f>
        <v>52.909842</v>
      </c>
      <c r="K25" s="4"/>
    </row>
    <row r="26" spans="1:11" ht="12.75">
      <c r="A26" s="1" t="s">
        <v>42</v>
      </c>
      <c r="H26" s="7"/>
      <c r="I26" s="7"/>
      <c r="K26" s="7"/>
    </row>
    <row r="27" spans="1:11" ht="33" customHeight="1">
      <c r="A27" s="31" t="s">
        <v>40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1" t="s">
        <v>6</v>
      </c>
      <c r="B28" s="1" t="s">
        <v>14</v>
      </c>
      <c r="C28" s="1"/>
      <c r="D28" s="1"/>
      <c r="E28" s="1"/>
      <c r="F28" s="1"/>
      <c r="G28" s="1"/>
      <c r="H28" s="1" t="s">
        <v>20</v>
      </c>
      <c r="I28" s="1"/>
      <c r="J28" s="1"/>
      <c r="K28" s="1"/>
    </row>
    <row r="29" spans="1:11" ht="12.75">
      <c r="A29" s="1" t="s">
        <v>26</v>
      </c>
      <c r="B29" s="1" t="s">
        <v>36</v>
      </c>
      <c r="C29" s="1"/>
      <c r="D29" s="1"/>
      <c r="E29" s="1"/>
      <c r="F29" s="1"/>
      <c r="G29" s="1"/>
      <c r="H29" s="1" t="s">
        <v>21</v>
      </c>
      <c r="I29" s="1"/>
      <c r="J29" s="1"/>
      <c r="K29" s="1"/>
    </row>
    <row r="31" spans="1:11" ht="12.75">
      <c r="A31" s="3"/>
      <c r="B31" s="3"/>
      <c r="C31" s="3"/>
      <c r="D31" s="3"/>
      <c r="E31" s="3"/>
      <c r="F31" s="3"/>
      <c r="G31" s="3"/>
      <c r="H31" s="1"/>
      <c r="I31" s="1"/>
      <c r="J31" s="1"/>
      <c r="K31" s="1"/>
    </row>
    <row r="32" spans="1:11" ht="12.75">
      <c r="A32" s="3"/>
      <c r="B32" s="3" t="s">
        <v>34</v>
      </c>
      <c r="C32" s="3"/>
      <c r="D32" s="3"/>
      <c r="E32" s="3" t="s">
        <v>16</v>
      </c>
      <c r="F32" s="3"/>
      <c r="G32" s="3"/>
      <c r="H32" s="36">
        <v>43357</v>
      </c>
      <c r="I32" s="1"/>
      <c r="J32" s="1"/>
      <c r="K32" s="1"/>
    </row>
    <row r="33" spans="1:11" ht="12.75">
      <c r="A33" s="3"/>
      <c r="B33" s="3" t="s">
        <v>35</v>
      </c>
      <c r="C33" s="3"/>
      <c r="D33" s="3"/>
      <c r="E33" s="3" t="s">
        <v>27</v>
      </c>
      <c r="F33" s="3"/>
      <c r="G33" s="3"/>
      <c r="H33" s="1"/>
      <c r="I33" s="1"/>
      <c r="J33" s="1"/>
      <c r="K33" s="1"/>
    </row>
    <row r="34" spans="1:11" ht="12.75">
      <c r="A34" s="3" t="s">
        <v>17</v>
      </c>
      <c r="B34" s="3"/>
      <c r="C34" s="3"/>
      <c r="D34" s="3"/>
      <c r="E34" s="3"/>
      <c r="F34" s="3"/>
      <c r="G34" s="3"/>
      <c r="H34" s="1"/>
      <c r="I34" s="1"/>
      <c r="J34" s="1"/>
      <c r="K34" s="1"/>
    </row>
    <row r="35" spans="1:11" ht="12.75">
      <c r="A35" s="3"/>
      <c r="B35" s="3"/>
      <c r="C35" s="3"/>
      <c r="D35" s="3"/>
      <c r="E35" s="3"/>
      <c r="F35" s="3"/>
      <c r="G35" s="3"/>
      <c r="H35" s="1"/>
      <c r="I35" s="1"/>
      <c r="J35" s="1"/>
      <c r="K35" s="1"/>
    </row>
    <row r="36" spans="1:11" ht="12.75">
      <c r="A36" s="3"/>
      <c r="B36" s="3"/>
      <c r="C36" s="3"/>
      <c r="D36" s="3"/>
      <c r="E36" s="3"/>
      <c r="F36" s="3"/>
      <c r="G36" s="3"/>
      <c r="H36" s="1"/>
      <c r="I36" s="1"/>
      <c r="J36" s="1"/>
      <c r="K36" s="1"/>
    </row>
    <row r="37" spans="1:11" ht="12.75">
      <c r="A37" s="3"/>
      <c r="B37" s="3"/>
      <c r="C37" s="3"/>
      <c r="D37" s="3"/>
      <c r="E37" s="3"/>
      <c r="F37" s="3"/>
      <c r="G37" s="3"/>
      <c r="H37" s="1"/>
      <c r="I37" s="1"/>
      <c r="J37" s="1"/>
      <c r="K37" s="1"/>
    </row>
    <row r="38" spans="1:11" ht="12.75">
      <c r="A38" s="3"/>
      <c r="B38" s="3"/>
      <c r="C38" s="3"/>
      <c r="D38" s="3"/>
      <c r="E38" s="3"/>
      <c r="F38" s="3"/>
      <c r="G38" s="3"/>
      <c r="H38" s="1"/>
      <c r="I38" s="1"/>
      <c r="J38" s="1"/>
      <c r="K38" s="1"/>
    </row>
    <row r="39" spans="1:11" ht="12.75">
      <c r="A39" s="3"/>
      <c r="B39" s="3"/>
      <c r="C39" s="3"/>
      <c r="D39" s="3"/>
      <c r="E39" s="3"/>
      <c r="F39" s="3"/>
      <c r="G39" s="3"/>
      <c r="H39" s="1"/>
      <c r="I39" s="1"/>
      <c r="J39" s="1"/>
      <c r="K39" s="1"/>
    </row>
    <row r="40" spans="1:11" ht="12.75">
      <c r="A40" s="3"/>
      <c r="B40" s="3"/>
      <c r="C40" s="3"/>
      <c r="D40" s="3"/>
      <c r="E40" s="3"/>
      <c r="F40" s="3"/>
      <c r="G40" s="3"/>
      <c r="H40" s="1"/>
      <c r="I40" s="1"/>
      <c r="J40" s="1"/>
      <c r="K40" s="1"/>
    </row>
    <row r="41" spans="1:11" ht="12.75">
      <c r="A41" s="3"/>
      <c r="B41" s="3"/>
      <c r="C41" s="3"/>
      <c r="D41" s="3"/>
      <c r="E41" s="3"/>
      <c r="F41" s="3"/>
      <c r="G41" s="3"/>
      <c r="H41" s="1"/>
      <c r="I41" s="1"/>
      <c r="J41" s="1"/>
      <c r="K41" s="1"/>
    </row>
    <row r="42" spans="1:11" ht="12.75">
      <c r="A42" s="3"/>
      <c r="B42" s="3"/>
      <c r="C42" s="3"/>
      <c r="D42" s="3"/>
      <c r="E42" s="3"/>
      <c r="F42" s="3"/>
      <c r="G42" s="3"/>
      <c r="H42" s="1"/>
      <c r="I42" s="1"/>
      <c r="J42" s="1"/>
      <c r="K42" s="1"/>
    </row>
    <row r="43" spans="1:11" ht="12.75">
      <c r="A43" s="3"/>
      <c r="B43" s="3"/>
      <c r="C43" s="3"/>
      <c r="D43" s="3"/>
      <c r="E43" s="3"/>
      <c r="F43" s="3"/>
      <c r="G43" s="3"/>
      <c r="H43" s="1"/>
      <c r="I43" s="1"/>
      <c r="J43" s="1"/>
      <c r="K43" s="1"/>
    </row>
    <row r="44" spans="1:11" ht="12.75">
      <c r="A44" s="3"/>
      <c r="B44" s="3"/>
      <c r="C44" s="3"/>
      <c r="D44" s="3"/>
      <c r="E44" s="3"/>
      <c r="F44" s="3"/>
      <c r="G44" s="3"/>
      <c r="H44" s="1"/>
      <c r="I44" s="1"/>
      <c r="J44" s="1"/>
      <c r="K44" s="1"/>
    </row>
    <row r="45" spans="1:11" ht="12.75">
      <c r="A45" s="3"/>
      <c r="B45" s="3"/>
      <c r="C45" s="3"/>
      <c r="D45" s="3"/>
      <c r="E45" s="3"/>
      <c r="F45" s="3"/>
      <c r="G45" s="3"/>
      <c r="H45" s="1"/>
      <c r="I45" s="1"/>
      <c r="J45" s="1"/>
      <c r="K45" s="1"/>
    </row>
    <row r="46" spans="1:11" ht="12.75">
      <c r="A46" s="3"/>
      <c r="B46" s="3"/>
      <c r="C46" s="3"/>
      <c r="D46" s="3"/>
      <c r="E46" s="3"/>
      <c r="F46" s="3"/>
      <c r="G46" s="3"/>
      <c r="H46" s="1"/>
      <c r="I46" s="1"/>
      <c r="J46" s="1"/>
      <c r="K46" s="1"/>
    </row>
  </sheetData>
  <sheetProtection/>
  <mergeCells count="12">
    <mergeCell ref="A3:K4"/>
    <mergeCell ref="A5:K5"/>
    <mergeCell ref="A6:A9"/>
    <mergeCell ref="F6:G6"/>
    <mergeCell ref="F7:G7"/>
    <mergeCell ref="B6:B7"/>
    <mergeCell ref="H6:K6"/>
    <mergeCell ref="H7:K7"/>
    <mergeCell ref="H10:I10"/>
    <mergeCell ref="J10:K10"/>
    <mergeCell ref="H11:I11"/>
    <mergeCell ref="J11:K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2018-09-18T07:48:03Z</cp:lastPrinted>
  <dcterms:created xsi:type="dcterms:W3CDTF">2003-01-21T08:22:40Z</dcterms:created>
  <dcterms:modified xsi:type="dcterms:W3CDTF">2018-09-18T07:50:24Z</dcterms:modified>
  <cp:category/>
  <cp:version/>
  <cp:contentType/>
  <cp:contentStatus/>
</cp:coreProperties>
</file>